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Hlk109510007" localSheetId="0">Лист1!$A$16</definedName>
    <definedName name="_xlnm.Print_Area" localSheetId="0">Лист1!$A$1:$N$113</definedName>
  </definedNames>
  <calcPr calcId="152511"/>
</workbook>
</file>

<file path=xl/calcChain.xml><?xml version="1.0" encoding="utf-8"?>
<calcChain xmlns="http://schemas.openxmlformats.org/spreadsheetml/2006/main">
  <c r="I41" i="1" l="1"/>
  <c r="J41" i="1"/>
  <c r="K41" i="1"/>
  <c r="H30" i="1"/>
  <c r="I28" i="1"/>
  <c r="I106" i="1" l="1"/>
  <c r="J106" i="1"/>
  <c r="K106" i="1"/>
  <c r="L106" i="1"/>
  <c r="M106" i="1"/>
  <c r="H105" i="1"/>
  <c r="H106" i="1" s="1"/>
  <c r="I74" i="1"/>
  <c r="J74" i="1"/>
  <c r="K74" i="1"/>
  <c r="I70" i="1"/>
  <c r="J70" i="1"/>
  <c r="K70" i="1"/>
  <c r="I66" i="1"/>
  <c r="J66" i="1"/>
  <c r="K66" i="1"/>
  <c r="L74" i="1"/>
  <c r="M74" i="1"/>
  <c r="N74" i="1"/>
  <c r="H73" i="1"/>
  <c r="L41" i="1"/>
  <c r="H40" i="1"/>
  <c r="H38" i="1"/>
  <c r="H37" i="1"/>
  <c r="H36" i="1"/>
  <c r="H35" i="1"/>
  <c r="H34" i="1"/>
  <c r="H33" i="1"/>
  <c r="J28" i="1"/>
  <c r="K28" i="1"/>
  <c r="H27" i="1"/>
  <c r="H26" i="1"/>
  <c r="H25" i="1"/>
  <c r="H24" i="1"/>
  <c r="H31" i="1"/>
  <c r="H32" i="1"/>
  <c r="H72" i="1"/>
  <c r="H41" i="1" l="1"/>
  <c r="I75" i="1"/>
  <c r="K75" i="1"/>
  <c r="H74" i="1"/>
  <c r="J75" i="1"/>
  <c r="H39" i="1"/>
  <c r="L28" i="1"/>
  <c r="H23" i="1"/>
  <c r="H22" i="1"/>
  <c r="H28" i="1" s="1"/>
  <c r="H69" i="1" l="1"/>
  <c r="N70" i="1"/>
  <c r="M70" i="1"/>
  <c r="L70" i="1"/>
  <c r="H68" i="1"/>
  <c r="H70" i="1" s="1"/>
  <c r="M103" i="1"/>
  <c r="L103" i="1"/>
  <c r="K103" i="1"/>
  <c r="J103" i="1"/>
  <c r="I103" i="1"/>
  <c r="H103" i="1"/>
  <c r="H99" i="1" l="1"/>
  <c r="L100" i="1"/>
  <c r="L107" i="1" s="1"/>
  <c r="M100" i="1"/>
  <c r="M107" i="1" s="1"/>
  <c r="K100" i="1"/>
  <c r="K107" i="1" s="1"/>
  <c r="J100" i="1" l="1"/>
  <c r="J107" i="1" s="1"/>
  <c r="I100" i="1"/>
  <c r="I107" i="1" s="1"/>
  <c r="H65" i="1"/>
  <c r="H66" i="1" s="1"/>
  <c r="H75" i="1" s="1"/>
  <c r="L66" i="1" l="1"/>
  <c r="L75" i="1" s="1"/>
  <c r="M66" i="1"/>
  <c r="M75" i="1" s="1"/>
  <c r="N66" i="1"/>
  <c r="N75" i="1" s="1"/>
  <c r="I20" i="1" l="1"/>
  <c r="I42" i="1" s="1"/>
  <c r="H100" i="1" l="1"/>
  <c r="H107" i="1" s="1"/>
  <c r="J20" i="1" l="1"/>
  <c r="J42" i="1" s="1"/>
  <c r="K20" i="1"/>
  <c r="K42" i="1" s="1"/>
  <c r="L20" i="1"/>
  <c r="L42" i="1" s="1"/>
  <c r="H20" i="1" l="1"/>
  <c r="H42" i="1" s="1"/>
  <c r="H19" i="1"/>
  <c r="H18" i="1" l="1"/>
  <c r="H17" i="1"/>
  <c r="H16" i="1"/>
</calcChain>
</file>

<file path=xl/sharedStrings.xml><?xml version="1.0" encoding="utf-8"?>
<sst xmlns="http://schemas.openxmlformats.org/spreadsheetml/2006/main" count="233" uniqueCount="128">
  <si>
    <t>Мансабдор шахсларнинг хизмат сафарлари харажатлари тўғрисидаги</t>
  </si>
  <si>
    <t>МАЪЛУМОТЛАР</t>
  </si>
  <si>
    <t>(1.1. ШАКЛ)</t>
  </si>
  <si>
    <t>Т/р</t>
  </si>
  <si>
    <t>Хизмат сафари амалга оширилган ҳудуд</t>
  </si>
  <si>
    <t>Хизмат сафарининг давомийлик муддати</t>
  </si>
  <si>
    <t>Молия­лаш­тириш манбаси</t>
  </si>
  <si>
    <t xml:space="preserve">Жами харажат </t>
  </si>
  <si>
    <t>Кундалик харажатлар</t>
  </si>
  <si>
    <t>Бошқа харажат­лари</t>
  </si>
  <si>
    <t xml:space="preserve">Изоҳ: </t>
  </si>
  <si>
    <r>
      <t>Шундан, харажат турлари</t>
    </r>
    <r>
      <rPr>
        <b/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(минг сўмда)</t>
    </r>
  </si>
  <si>
    <r>
      <t xml:space="preserve">Турар жой билан боғлиқ </t>
    </r>
    <r>
      <rPr>
        <i/>
        <sz val="9"/>
        <color theme="1"/>
        <rFont val="Times New Roman"/>
        <family val="1"/>
        <charset val="204"/>
      </rPr>
      <t>(меҳмонхона ёки турар жой ижараси) харажатлар</t>
    </r>
  </si>
  <si>
    <r>
      <t>2. </t>
    </r>
    <r>
      <rPr>
        <sz val="12"/>
        <color theme="1"/>
        <rFont val="Times New Roman"/>
        <family val="1"/>
        <charset val="204"/>
      </rPr>
      <t xml:space="preserve">Маълумотлар амалга оширилган ҳар бир хизмат сафари кесимида, ҳар чорак якунидан кейинги ойнинг </t>
    </r>
    <r>
      <rPr>
        <b/>
        <sz val="12"/>
        <color theme="1"/>
        <rFont val="Times New Roman"/>
        <family val="1"/>
        <charset val="204"/>
      </rPr>
      <t xml:space="preserve">ўнинчи санасига қадар </t>
    </r>
    <r>
      <rPr>
        <sz val="12"/>
        <color theme="1"/>
        <rFont val="Times New Roman"/>
        <family val="1"/>
        <charset val="204"/>
      </rPr>
      <t>белгиланган</t>
    </r>
    <r>
      <rPr>
        <b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>ахборот ресурсида жойлаштириб борилиши лозим;</t>
    </r>
  </si>
  <si>
    <r>
      <t>3. </t>
    </r>
    <r>
      <rPr>
        <sz val="12"/>
        <color theme="1"/>
        <rFont val="Times New Roman"/>
        <family val="1"/>
        <charset val="204"/>
      </rPr>
      <t>Хизмат сафари билан боғлиқ харажатлар ҳақидаги маълумотларга давлат органи ёки ташкилотининг барча ходимлари томонидан амалга оширилган харажатлар киритилади.</t>
    </r>
  </si>
  <si>
    <r>
      <t>4. </t>
    </r>
    <r>
      <rPr>
        <sz val="12"/>
        <color theme="1"/>
        <rFont val="Times New Roman"/>
        <family val="1"/>
        <charset val="204"/>
      </rPr>
      <t xml:space="preserve">Хизмат сафарига юборилган ходимга бошқа харажатлар тўлаб берилган тақдирда, тўланган пул маблағларининг миқдори тегишинча ходимлар кесимида жадвалнинг 11-устунига киритилиб, изоҳга уларнинг қисқача тавсифи </t>
    </r>
    <r>
      <rPr>
        <i/>
        <sz val="12"/>
        <color theme="1"/>
        <rFont val="Times New Roman"/>
        <family val="1"/>
        <charset val="204"/>
      </rPr>
      <t>(жамланган миқдори)</t>
    </r>
    <r>
      <rPr>
        <sz val="12"/>
        <color theme="1"/>
        <rFont val="Times New Roman"/>
        <family val="1"/>
        <charset val="204"/>
      </rPr>
      <t xml:space="preserve"> ёритилади.</t>
    </r>
  </si>
  <si>
    <r>
      <t xml:space="preserve">ПФ-6247-сон фармон 1-иловаси билан тасдиқланган Рўйхатнинг </t>
    </r>
    <r>
      <rPr>
        <b/>
        <sz val="10"/>
        <color theme="1"/>
        <rFont val="Times New Roman"/>
        <family val="1"/>
        <charset val="204"/>
      </rPr>
      <t>4-банди</t>
    </r>
    <r>
      <rPr>
        <sz val="10"/>
        <color theme="1"/>
        <rFont val="Times New Roman"/>
        <family val="1"/>
        <charset val="204"/>
      </rPr>
      <t xml:space="preserve"> бўйича жойлаштириладиган маълумотлар учун намунавий шакл</t>
    </r>
  </si>
  <si>
    <t>Хизмат сафарининг қисқача мақсади</t>
  </si>
  <si>
    <r>
      <t xml:space="preserve">Хизмат сафарининг давомийлик муддати
</t>
    </r>
    <r>
      <rPr>
        <i/>
        <sz val="10"/>
        <color theme="1"/>
        <rFont val="Times New Roman"/>
        <family val="1"/>
        <charset val="204"/>
      </rPr>
      <t>(суткада)</t>
    </r>
  </si>
  <si>
    <r>
      <t xml:space="preserve">Хизмат сафарини амалга оширган ходим ҳақида маълумот 
</t>
    </r>
    <r>
      <rPr>
        <i/>
        <sz val="10"/>
        <color theme="1"/>
        <rFont val="Times New Roman"/>
        <family val="1"/>
        <charset val="204"/>
      </rPr>
      <t>(исмининг бош харфи ва фамилиси)</t>
    </r>
  </si>
  <si>
    <t>Йўл харажат­лари</t>
  </si>
  <si>
    <t>Хизмат сафари амалга оширилган мамлакат</t>
  </si>
  <si>
    <t>Молиялаштириш манбаси</t>
  </si>
  <si>
    <t>Суткалик харажатлар</t>
  </si>
  <si>
    <t>Транспорт харажат­лари</t>
  </si>
  <si>
    <t>Вакиллик харажат­­-лари</t>
  </si>
  <si>
    <t>Кўзда тутил­маган харажат­лар</t>
  </si>
  <si>
    <t>Бошқа харажат­лар</t>
  </si>
  <si>
    <t>(1.2. ШАКЛ)</t>
  </si>
  <si>
    <t>Изоҳ:</t>
  </si>
  <si>
    <r>
      <t xml:space="preserve">Хизмат сафарини амалга оширган ходим ҳақида маълумот </t>
    </r>
    <r>
      <rPr>
        <i/>
        <sz val="10"/>
        <color theme="1"/>
        <rFont val="Times New Roman"/>
        <family val="1"/>
        <charset val="204"/>
      </rPr>
      <t>(исмининг бош харфи ва фамилияси)</t>
    </r>
  </si>
  <si>
    <r>
      <t xml:space="preserve">Яшаш учун </t>
    </r>
    <r>
      <rPr>
        <i/>
        <sz val="9"/>
        <color theme="1"/>
        <rFont val="Times New Roman"/>
        <family val="1"/>
        <charset val="204"/>
      </rPr>
      <t>(турар жойни ижараси бўйича) харажатлар</t>
    </r>
  </si>
  <si>
    <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 </t>
    </r>
  </si>
  <si>
    <r>
      <t>2. </t>
    </r>
    <r>
      <rPr>
        <sz val="12"/>
        <color theme="1"/>
        <rFont val="Times New Roman"/>
        <family val="1"/>
        <charset val="204"/>
      </rPr>
      <t xml:space="preserve">Маълумотлар амалга оширилган ҳар бир хизмат сафари бўйича алоҳида тартибда, ҳар чорак якунидан кейинги ойнинг </t>
    </r>
    <r>
      <rPr>
        <b/>
        <sz val="12"/>
        <color theme="1"/>
        <rFont val="Times New Roman"/>
        <family val="1"/>
        <charset val="204"/>
      </rPr>
      <t xml:space="preserve">ўнинчи санасига қадар </t>
    </r>
    <r>
      <rPr>
        <sz val="12"/>
        <color theme="1"/>
        <rFont val="Times New Roman"/>
        <family val="1"/>
        <charset val="204"/>
      </rPr>
      <t>белгиланган</t>
    </r>
    <r>
      <rPr>
        <b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>ахборот ресурсида жойлаштирилиши ҳамда молия йили давомида ўсиб борувчи тартибида жойлаштириб борилиши лозим;</t>
    </r>
  </si>
  <si>
    <r>
      <t>4. </t>
    </r>
    <r>
      <rPr>
        <sz val="12"/>
        <color theme="1"/>
        <rFont val="Times New Roman"/>
        <family val="1"/>
        <charset val="204"/>
      </rPr>
      <t xml:space="preserve">Хизмат сафарига юборилган ходимга бошқа харажатлар тўлаб берилган тақдирда, тўланган пул маблағларининг миқдори тегишинча ходимлар кесимида жадвалнинг 13-устунига киритилиб, изоҳга уларнинг қисқача тавсифи </t>
    </r>
    <r>
      <rPr>
        <i/>
        <sz val="12"/>
        <color theme="1"/>
        <rFont val="Times New Roman"/>
        <family val="1"/>
        <charset val="204"/>
      </rPr>
      <t>(жамланган миқдори)</t>
    </r>
    <r>
      <rPr>
        <sz val="12"/>
        <color theme="1"/>
        <rFont val="Times New Roman"/>
        <family val="1"/>
        <charset val="204"/>
      </rPr>
      <t xml:space="preserve"> ёритилади.</t>
    </r>
  </si>
  <si>
    <t>Хориждан ташриф буюрган меҳмонларни кутиб олиш харажатлари тўғрисидаги</t>
  </si>
  <si>
    <t>Ташрифнинг умумий давомийлик муддати</t>
  </si>
  <si>
    <t>Молиялаш­тириш манбаси</t>
  </si>
  <si>
    <t>Жами харажат</t>
  </si>
  <si>
    <t>Мамлакат</t>
  </si>
  <si>
    <t>Хорижий ташкилот</t>
  </si>
  <si>
    <t>Овқатлан­тириш харажат­лари</t>
  </si>
  <si>
    <t xml:space="preserve">Совға харид қилиш учун харажатлар  </t>
  </si>
  <si>
    <t xml:space="preserve">Ташриф билан боғлиқ бошқа харажатлар </t>
  </si>
  <si>
    <r>
      <t xml:space="preserve">Яшаш учун </t>
    </r>
    <r>
      <rPr>
        <sz val="8"/>
        <color theme="1"/>
        <rFont val="Times New Roman"/>
        <family val="1"/>
        <charset val="204"/>
      </rPr>
      <t>(турар жойни ижаси бўйича)</t>
    </r>
    <r>
      <rPr>
        <b/>
        <sz val="9"/>
        <color theme="1"/>
        <rFont val="Times New Roman"/>
        <family val="1"/>
        <charset val="204"/>
      </rPr>
      <t xml:space="preserve"> харажатлар</t>
    </r>
  </si>
  <si>
    <t>Ташрифнинг қисқача мақсади</t>
  </si>
  <si>
    <t>Ташриф буюрган вакилларнинг мансублиги</t>
  </si>
  <si>
    <t>(1.3. ШАКЛ)</t>
  </si>
  <si>
    <t>Ш.Шарахметов</t>
  </si>
  <si>
    <t>Хизмат сафари буйруғи рақами ва санаси</t>
  </si>
  <si>
    <t>Внебюджет</t>
  </si>
  <si>
    <t>Бюджет</t>
  </si>
  <si>
    <r>
      <t>2. </t>
    </r>
    <r>
      <rPr>
        <sz val="12"/>
        <color theme="1"/>
        <rFont val="Times New Roman"/>
        <family val="1"/>
        <charset val="204"/>
      </rPr>
      <t xml:space="preserve">Маълумотлар ҳар бир кутиб олиш бўйича алоҳида тартибда </t>
    </r>
    <r>
      <rPr>
        <i/>
        <sz val="12"/>
        <color theme="1"/>
        <rFont val="Times New Roman"/>
        <family val="1"/>
        <charset val="204"/>
      </rPr>
      <t xml:space="preserve">(кутиб олинган меҳмон ёки делегация), </t>
    </r>
    <r>
      <rPr>
        <sz val="12"/>
        <color theme="1"/>
        <rFont val="Times New Roman"/>
        <family val="1"/>
        <charset val="204"/>
      </rPr>
      <t xml:space="preserve">ҳар чорак якунидан кейинги ойнинг </t>
    </r>
    <r>
      <rPr>
        <b/>
        <sz val="12"/>
        <color theme="1"/>
        <rFont val="Times New Roman"/>
        <family val="1"/>
        <charset val="204"/>
      </rPr>
      <t>ўнинчи санасига қадар</t>
    </r>
    <r>
      <rPr>
        <sz val="12"/>
        <color theme="1"/>
        <rFont val="Times New Roman"/>
        <family val="1"/>
        <charset val="204"/>
      </rPr>
      <t xml:space="preserve"> белгиланган  ахборот ресурсида жойлаштирилиши ҳамда молия йили давомида ўсиб борувчи тартибида жойлаштириб борилиши лозим;</t>
    </r>
  </si>
  <si>
    <r>
      <t>3. </t>
    </r>
    <r>
      <rPr>
        <sz val="12"/>
        <color theme="1"/>
        <rFont val="Times New Roman"/>
        <family val="1"/>
        <charset val="204"/>
      </rPr>
      <t>Маълумотларнинг</t>
    </r>
    <r>
      <rPr>
        <b/>
        <sz val="12"/>
        <color theme="1"/>
        <rFont val="Times New Roman"/>
        <family val="1"/>
        <charset val="204"/>
      </rPr>
      <t xml:space="preserve"> “Ташриф билан боғлиқ бошқа харажатлар” </t>
    </r>
    <r>
      <rPr>
        <sz val="12"/>
        <color theme="1"/>
        <rFont val="Times New Roman"/>
        <family val="1"/>
        <charset val="204"/>
      </rPr>
      <t>устунида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ташриф буюрувчилар учун концерт-томошаларини ташкил қилиш, диққатга сазовор объектларга кириш ва танишиш, ички транспорт орқали кўчиб юриш, ташриф доирасида бино-иншоот ва техника ижараси, таржимон хизмати учун ҳаражатлар ҳамда бошқа харажатлар жадвалнинг 12-устунига киритилиб, изоҳга уларнинг қисқача тавсифи (жамланган миқдори) ёритилади.ўтказиладиган расмий учрашувлар учун</t>
    </r>
  </si>
  <si>
    <t>2023 йил 1-чораги</t>
  </si>
  <si>
    <t xml:space="preserve">2023 йил 1-чорак бўйича жами: </t>
  </si>
  <si>
    <r>
      <t>1. </t>
    </r>
    <r>
      <rPr>
        <sz val="12"/>
        <color theme="1"/>
        <rFont val="Times New Roman"/>
        <family val="1"/>
        <charset val="204"/>
      </rPr>
      <t xml:space="preserve">Маълумотлар мансабдор шахсларнинг </t>
    </r>
    <r>
      <rPr>
        <b/>
        <sz val="12"/>
        <color theme="1"/>
        <rFont val="Times New Roman"/>
        <family val="1"/>
        <charset val="204"/>
      </rPr>
      <t>Ўзбекистон Республикаси ташқарисидаги</t>
    </r>
    <r>
      <rPr>
        <sz val="12"/>
        <color theme="1"/>
        <rFont val="Times New Roman"/>
        <family val="1"/>
        <charset val="204"/>
      </rPr>
      <t xml:space="preserve"> хизмат сафарлари билан боғлиқ амалга оширган харажатлар асосида шакллантирилиб </t>
    </r>
    <r>
      <rPr>
        <i/>
        <sz val="12"/>
        <color theme="1"/>
        <rFont val="Times New Roman"/>
        <family val="1"/>
        <charset val="204"/>
      </rPr>
      <t xml:space="preserve">(2,3 ва 4-чораклар қўшилганда жадвалнинг </t>
    </r>
    <r>
      <rPr>
        <b/>
        <i/>
        <sz val="12"/>
        <color theme="1"/>
        <rFont val="Times New Roman"/>
        <family val="1"/>
        <charset val="204"/>
      </rPr>
      <t xml:space="preserve">“2023 йил ўтган даври бўйича жами” </t>
    </r>
    <r>
      <rPr>
        <i/>
        <sz val="12"/>
        <color theme="1"/>
        <rFont val="Times New Roman"/>
        <family val="1"/>
        <charset val="204"/>
      </rPr>
      <t>сатрида 7-13-устунларнинг кўрсаткичлари молия йили давомида ўсиб борувчи тартибида киритилади)</t>
    </r>
    <r>
      <rPr>
        <sz val="12"/>
        <color theme="1"/>
        <rFont val="Times New Roman"/>
        <family val="1"/>
        <charset val="204"/>
      </rPr>
      <t>, давлат органлари ва ташкилотларининг расмий веб-сайти ҳамда Очиқ маълумотлар порталидаги саҳифасида жойлаштирилади (давлат сирлари ва хизматда фойдаланиш учун мўлжалланган маълумотлар бундан мустасно);</t>
    </r>
  </si>
  <si>
    <r>
      <t>1. </t>
    </r>
    <r>
      <rPr>
        <sz val="12"/>
        <color theme="1"/>
        <rFont val="Times New Roman"/>
        <family val="1"/>
        <charset val="204"/>
      </rPr>
      <t xml:space="preserve">Мазкур маълумотлар хориждан ташриф буюрган меҳмонларни </t>
    </r>
    <r>
      <rPr>
        <i/>
        <sz val="12"/>
        <color theme="1"/>
        <rFont val="Times New Roman"/>
        <family val="1"/>
        <charset val="204"/>
      </rPr>
      <t xml:space="preserve">(хорижий мамлакатлар ва халқаро ташкилотларнинг вакиллари, шунингдек мустақил халқаро экспертлар) </t>
    </r>
    <r>
      <rPr>
        <sz val="12"/>
        <color theme="1"/>
        <rFont val="Times New Roman"/>
        <family val="1"/>
        <charset val="204"/>
      </rPr>
      <t xml:space="preserve">кутиб олиш билан боғлиқ амалга оширилган харажатлари асосида шакллантирилиб, </t>
    </r>
    <r>
      <rPr>
        <i/>
        <sz val="12"/>
        <color theme="1"/>
        <rFont val="Times New Roman"/>
        <family val="1"/>
        <charset val="204"/>
      </rPr>
      <t xml:space="preserve">(2,3 ва 4-чораклар қўшилганда жадвалнинг </t>
    </r>
    <r>
      <rPr>
        <b/>
        <i/>
        <sz val="12"/>
        <color theme="1"/>
        <rFont val="Times New Roman"/>
        <family val="1"/>
        <charset val="204"/>
      </rPr>
      <t xml:space="preserve">“2023 йил ўтган даври бўйича жами” </t>
    </r>
    <r>
      <rPr>
        <i/>
        <sz val="12"/>
        <color theme="1"/>
        <rFont val="Times New Roman"/>
        <family val="1"/>
        <charset val="204"/>
      </rPr>
      <t>сатрида 7-12-устунларнинг кўрсаткичлари молия йили давомида ўсиб борувчи тартибида киритилади)</t>
    </r>
    <r>
      <rPr>
        <sz val="12"/>
        <color theme="1"/>
        <rFont val="Times New Roman"/>
        <family val="1"/>
        <charset val="204"/>
      </rPr>
      <t>, давлат органлари ва ташкилотларининг расмий веб-сайти ҳамда Очиқ маълумотлар порталидаги саҳифасида жойлаштирилади (</t>
    </r>
    <r>
      <rPr>
        <i/>
        <sz val="12"/>
        <color theme="1"/>
        <rFont val="Times New Roman"/>
        <family val="1"/>
        <charset val="204"/>
      </rPr>
      <t>давлат сирлари ва хизматда фойдаланиш учун мўлжалланган маълумотлар бундан мустасно</t>
    </r>
    <r>
      <rPr>
        <sz val="12"/>
        <color theme="1"/>
        <rFont val="Times New Roman"/>
        <family val="1"/>
        <charset val="204"/>
      </rPr>
      <t>);</t>
    </r>
  </si>
  <si>
    <t>Вазирлар Махкамасининг топшириғи бўйича</t>
  </si>
  <si>
    <t>Ўзбекистон Республикаси Президент Админстрациясининг топшириғи</t>
  </si>
  <si>
    <t>Ўзбекистоннинг Жаҳон савдо ташкилотига (ЖСТ) қўшилиши бўйича Ишчи гуруғнинг навбатдаги 6-йиғилиши</t>
  </si>
  <si>
    <t>Хоразм вилояти</t>
  </si>
  <si>
    <t>Сурхондарё вилояти</t>
  </si>
  <si>
    <t>Жиззах вилояти</t>
  </si>
  <si>
    <t>Швецария (Женева)</t>
  </si>
  <si>
    <t>03-ХS 20.01.2023</t>
  </si>
  <si>
    <t>05-ХS 30.01.2023</t>
  </si>
  <si>
    <t>08-ХS 09.02.2023</t>
  </si>
  <si>
    <t>15-ХS 03.03.2023</t>
  </si>
  <si>
    <t>17-ХS 07.03.2023</t>
  </si>
  <si>
    <t>Ф.Карабаев</t>
  </si>
  <si>
    <t>А.Қаюмов</t>
  </si>
  <si>
    <t>13-16  март</t>
  </si>
  <si>
    <t>2023 йил 13-16 март кунлари Қўмита ва Иқтисодий ҳамкорлик ва тараққиёт ташкилоти (OECD) билан ҳамкорликда "Рақобатбордошликни таъминлашнинг адолатли бозор шартлари лойиҳаси доирасида бўлиб ўтадиган тадбир</t>
  </si>
  <si>
    <t>Иқтисодий ҳамкорлик ва тараққиёт ташкилоти (OECD)</t>
  </si>
  <si>
    <t xml:space="preserve">2023 йил ўтган даври (1-чорак) бўйича жами: </t>
  </si>
  <si>
    <t>2023 йил 2-чораги</t>
  </si>
  <si>
    <t xml:space="preserve">2023 йил ўтган даври (2-чорак) бўйича жами: </t>
  </si>
  <si>
    <t xml:space="preserve">2023 йил 2-чорак бўйича жами: </t>
  </si>
  <si>
    <t>Москва шаҳрида Евроосиё иқтисодий форумида ҳамда унинг доирасида ўтказиладиган рақобат ва давлат харидлари бўйича сессияда иштирок этиш</t>
  </si>
  <si>
    <t>Санкт-Петербург шаҳрида ўтказиладиган МДҲ Монополияга қарши сиёсат бўйича давлатлараро кенгашнинг навбатдаги 54-йиғилиши</t>
  </si>
  <si>
    <t>Москва шаҳри</t>
  </si>
  <si>
    <t>Санкт-Петербург</t>
  </si>
  <si>
    <t>37-ХS 15.05.2023</t>
  </si>
  <si>
    <t>38-ХS 15.05.2023</t>
  </si>
  <si>
    <t xml:space="preserve">2023 йил ўтган даври (6 ойлик) бўйича жами: </t>
  </si>
  <si>
    <t>Ўзбекистон Республикаси Бош вазир ўринбоасри котибиятининг топшириғи</t>
  </si>
  <si>
    <t>Бухоро вилояти</t>
  </si>
  <si>
    <t>Фарғона вилояти</t>
  </si>
  <si>
    <t>10-ХS 15.02.2023</t>
  </si>
  <si>
    <t>30-ХS 18.04.2023</t>
  </si>
  <si>
    <t>2023 йил 3-чораги</t>
  </si>
  <si>
    <t xml:space="preserve">2023 йил 3-чорак бўйича жами: </t>
  </si>
  <si>
    <t xml:space="preserve">2023 йил ўтган даври (9 ойлик) бўйича жами: </t>
  </si>
  <si>
    <t>Самарканд вилояти</t>
  </si>
  <si>
    <t>35-ХS 10.05.2023</t>
  </si>
  <si>
    <t>39-ХS 15.05.2023</t>
  </si>
  <si>
    <t>40-ХS 15.05.2023</t>
  </si>
  <si>
    <t>Наманган вилояти</t>
  </si>
  <si>
    <t>41-ХS 26.05.2023</t>
  </si>
  <si>
    <t>Наманган, Андижон, Фарғона вилоятлари</t>
  </si>
  <si>
    <t>57-ХS 12.07.2023</t>
  </si>
  <si>
    <t>61-ХS 18.07.2023</t>
  </si>
  <si>
    <t>63-ХS 22.07.2023</t>
  </si>
  <si>
    <t>Наманган ва Фарғона вилоятлари</t>
  </si>
  <si>
    <t>64-ХS 02.08.2023</t>
  </si>
  <si>
    <t>65-ХS 10.08.2023</t>
  </si>
  <si>
    <t>68-ХS 14.08.2023</t>
  </si>
  <si>
    <t>71-ХS 21.08.2023</t>
  </si>
  <si>
    <t>73-ХS 21.08.2023</t>
  </si>
  <si>
    <t>Қашқадарё вилояти</t>
  </si>
  <si>
    <t>Сеул шаҳрида ўтказиладиган Корея Республикаси ҳалол савдо Комиссиясининг 1-Саммити ҳамда 12- Сеул Ҳалқаро форумда иштирок этиш</t>
  </si>
  <si>
    <t>Сеул шаҳри</t>
  </si>
  <si>
    <t>75-ХS 29.08.2023</t>
  </si>
  <si>
    <t>79-ХS 08.09.2023</t>
  </si>
  <si>
    <t>83-ХS 19.09.2023</t>
  </si>
  <si>
    <r>
      <t>2.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 </t>
    </r>
  </si>
  <si>
    <t>Москва шаҳрида ўтказиладиган Евроосиё иқтисодий форумида иштирок этиш</t>
  </si>
  <si>
    <t>85-ХS 27.09.2023</t>
  </si>
  <si>
    <t xml:space="preserve">2023 йил ўтган даври (3-чорак) бўйича жами: </t>
  </si>
  <si>
    <t>2023 йил 6-9 июль кунлари Рақобат ва истеъмолчилар ҳуқуқларини ҳимоя қилиш масалаларига бағишланган Ҳалқаро конференция</t>
  </si>
  <si>
    <t>АҚШ, Буюк Британия, Германия, Белгия, Франция, Норвегия, Австралия, Ҳиндистон, Австрия, Италия, Сингапур, Венгрия</t>
  </si>
  <si>
    <t>6-9  июль</t>
  </si>
  <si>
    <t>45-ХS 02.06.2023</t>
  </si>
  <si>
    <r>
      <t>1. </t>
    </r>
    <r>
      <rPr>
        <sz val="12"/>
        <color theme="1"/>
        <rFont val="Times New Roman"/>
        <family val="1"/>
        <charset val="204"/>
      </rPr>
      <t xml:space="preserve">Маълумотлар мансабдор шахсларнинг </t>
    </r>
    <r>
      <rPr>
        <b/>
        <sz val="12"/>
        <color theme="1"/>
        <rFont val="Times New Roman"/>
        <family val="1"/>
        <charset val="204"/>
      </rPr>
      <t>Ўзбекистон Республикаси ҳудудидаги</t>
    </r>
    <r>
      <rPr>
        <sz val="12"/>
        <color theme="1"/>
        <rFont val="Times New Roman"/>
        <family val="1"/>
        <charset val="204"/>
      </rPr>
      <t xml:space="preserve"> хизмат сафарлари билан боғлиқ амалга оширган харажатлар асосида шакллантирилиб </t>
    </r>
    <r>
      <rPr>
        <i/>
        <sz val="12"/>
        <color theme="1"/>
        <rFont val="Times New Roman"/>
        <family val="1"/>
        <charset val="204"/>
      </rPr>
      <t xml:space="preserve">(2,3 ва 4-чораклар қўшилганда жадвалнинг 
</t>
    </r>
    <r>
      <rPr>
        <b/>
        <i/>
        <sz val="12"/>
        <color theme="1"/>
        <rFont val="Times New Roman"/>
        <family val="1"/>
        <charset val="204"/>
      </rPr>
      <t xml:space="preserve">“2023 йил ўтган даври бўйича жами” </t>
    </r>
    <r>
      <rPr>
        <i/>
        <sz val="12"/>
        <color theme="1"/>
        <rFont val="Times New Roman"/>
        <family val="1"/>
        <charset val="204"/>
      </rPr>
      <t>сатрида 7-11-устунларнинг кўрсаткичлари молия йили давомида ўсиб борувчи тартибида киритилади)</t>
    </r>
    <r>
      <rPr>
        <sz val="12"/>
        <color theme="1"/>
        <rFont val="Times New Roman"/>
        <family val="1"/>
        <charset val="204"/>
      </rPr>
      <t>, давлат органлари ва ташкилотларининг расмий веб-сайти ҳамда Очиқ маълумотлар порталидаги саҳифасида жойлаштирилади (давлат сирлари ва хизматда фойдаланиш учун мўлжалланган маълумотлар бундан мустасно);</t>
    </r>
  </si>
  <si>
    <t>А.Қаюмов ( 2 киши учун)</t>
  </si>
  <si>
    <t>Ўзбекистон Республикаси Бош вазир ўринбосари котибиятининг топшириғи</t>
  </si>
  <si>
    <r>
      <t>5. </t>
    </r>
    <r>
      <rPr>
        <sz val="12"/>
        <color theme="1"/>
        <rFont val="Times New Roman"/>
        <family val="1"/>
        <charset val="204"/>
      </rPr>
      <t>Маълумотларнинг</t>
    </r>
    <r>
      <rPr>
        <b/>
        <sz val="12"/>
        <color theme="1"/>
        <rFont val="Times New Roman"/>
        <family val="1"/>
        <charset val="204"/>
      </rPr>
      <t xml:space="preserve"> “харажат турлари” </t>
    </r>
    <r>
      <rPr>
        <sz val="12"/>
        <color theme="1"/>
        <rFont val="Times New Roman"/>
        <family val="1"/>
        <charset val="204"/>
      </rPr>
      <t xml:space="preserve">қисмида маблағлар тўлаб берилган кундаги </t>
    </r>
    <r>
      <rPr>
        <sz val="11"/>
        <color theme="1"/>
        <rFont val="Times New Roman"/>
        <family val="1"/>
        <charset val="204"/>
      </rPr>
      <t>Ўзбекистон Республикаси Марказий банкининг расмий курси бўйича хорижий валютанинг ўзбек миллий сўмига нисбатан белгиланган қийматида киритилади.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</si>
</sst>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_ ;\-#,##0\ 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3" fontId="4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43" fontId="14" fillId="2" borderId="1" xfId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3" fontId="1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 vertical="center"/>
    </xf>
    <xf numFmtId="0" fontId="4" fillId="2" borderId="0" xfId="0" applyFont="1" applyFill="1" applyBorder="1" applyAlignment="1">
      <alignment vertical="center" wrapText="1"/>
    </xf>
    <xf numFmtId="43" fontId="4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wrapText="1"/>
    </xf>
    <xf numFmtId="43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top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1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3"/>
  <sheetViews>
    <sheetView tabSelected="1" view="pageBreakPreview" topLeftCell="A109" zoomScale="115" zoomScaleNormal="100" zoomScaleSheetLayoutView="115" workbookViewId="0">
      <selection activeCell="H52" sqref="H52"/>
    </sheetView>
  </sheetViews>
  <sheetFormatPr defaultRowHeight="15" x14ac:dyDescent="0.25"/>
  <cols>
    <col min="1" max="1" width="9.140625" style="3"/>
    <col min="2" max="2" width="32.85546875" style="3" customWidth="1"/>
    <col min="3" max="3" width="21.5703125" style="3" customWidth="1"/>
    <col min="4" max="4" width="21.5703125" style="17" customWidth="1"/>
    <col min="5" max="5" width="16.140625" style="3" customWidth="1"/>
    <col min="6" max="6" width="25" style="3" customWidth="1"/>
    <col min="7" max="7" width="12.28515625" style="3" customWidth="1"/>
    <col min="8" max="8" width="14.140625" style="3" bestFit="1" customWidth="1"/>
    <col min="9" max="9" width="16.5703125" style="3" customWidth="1"/>
    <col min="10" max="10" width="13.85546875" style="3" customWidth="1"/>
    <col min="11" max="11" width="14.85546875" style="3" customWidth="1"/>
    <col min="12" max="12" width="14.5703125" style="3" customWidth="1"/>
    <col min="13" max="13" width="13.42578125" style="3" customWidth="1"/>
    <col min="14" max="14" width="11.5703125" style="3" customWidth="1"/>
    <col min="15" max="16384" width="9.140625" style="3"/>
  </cols>
  <sheetData>
    <row r="2" spans="1:13" x14ac:dyDescent="0.25">
      <c r="J2" s="34" t="s">
        <v>16</v>
      </c>
      <c r="K2" s="34"/>
      <c r="L2" s="34"/>
    </row>
    <row r="3" spans="1:13" x14ac:dyDescent="0.25">
      <c r="J3" s="34"/>
      <c r="K3" s="34"/>
      <c r="L3" s="34"/>
    </row>
    <row r="4" spans="1:13" ht="24" customHeight="1" x14ac:dyDescent="0.25">
      <c r="J4" s="34"/>
      <c r="K4" s="34"/>
      <c r="L4" s="34"/>
    </row>
    <row r="6" spans="1:13" ht="16.5" x14ac:dyDescent="0.25">
      <c r="A6" s="40" t="s">
        <v>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3" ht="15.75" x14ac:dyDescent="0.25">
      <c r="A7" s="41" t="s">
        <v>1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10" spans="1:13" x14ac:dyDescent="0.25">
      <c r="L10" s="18" t="s">
        <v>2</v>
      </c>
    </row>
    <row r="11" spans="1:13" ht="38.25" customHeight="1" x14ac:dyDescent="0.25">
      <c r="A11" s="29" t="s">
        <v>3</v>
      </c>
      <c r="B11" s="35" t="s">
        <v>17</v>
      </c>
      <c r="C11" s="29" t="s">
        <v>4</v>
      </c>
      <c r="D11" s="35" t="s">
        <v>49</v>
      </c>
      <c r="E11" s="35" t="s">
        <v>18</v>
      </c>
      <c r="F11" s="29" t="s">
        <v>19</v>
      </c>
      <c r="G11" s="30" t="s">
        <v>6</v>
      </c>
      <c r="H11" s="30" t="s">
        <v>7</v>
      </c>
      <c r="I11" s="42" t="s">
        <v>11</v>
      </c>
      <c r="J11" s="42"/>
      <c r="K11" s="42"/>
      <c r="L11" s="42"/>
    </row>
    <row r="12" spans="1:13" ht="23.25" customHeight="1" x14ac:dyDescent="0.25">
      <c r="A12" s="29"/>
      <c r="B12" s="36"/>
      <c r="C12" s="29"/>
      <c r="D12" s="36"/>
      <c r="E12" s="36"/>
      <c r="F12" s="29"/>
      <c r="G12" s="30"/>
      <c r="H12" s="30"/>
      <c r="I12" s="42" t="s">
        <v>12</v>
      </c>
      <c r="J12" s="38" t="s">
        <v>20</v>
      </c>
      <c r="K12" s="42" t="s">
        <v>8</v>
      </c>
      <c r="L12" s="42" t="s">
        <v>9</v>
      </c>
    </row>
    <row r="13" spans="1:13" ht="39.75" customHeight="1" x14ac:dyDescent="0.25">
      <c r="A13" s="29"/>
      <c r="B13" s="37"/>
      <c r="C13" s="29"/>
      <c r="D13" s="37"/>
      <c r="E13" s="37"/>
      <c r="F13" s="29"/>
      <c r="G13" s="30"/>
      <c r="H13" s="30"/>
      <c r="I13" s="42"/>
      <c r="J13" s="39"/>
      <c r="K13" s="42"/>
      <c r="L13" s="42"/>
    </row>
    <row r="14" spans="1:13" x14ac:dyDescent="0.25">
      <c r="A14" s="14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14">
        <v>7</v>
      </c>
      <c r="H14" s="14">
        <v>8</v>
      </c>
      <c r="I14" s="14">
        <v>9</v>
      </c>
      <c r="J14" s="14">
        <v>10</v>
      </c>
      <c r="K14" s="14">
        <v>11</v>
      </c>
      <c r="L14" s="14">
        <v>12</v>
      </c>
    </row>
    <row r="15" spans="1:13" x14ac:dyDescent="0.25">
      <c r="A15" s="29" t="s">
        <v>54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3" ht="30" x14ac:dyDescent="0.25">
      <c r="A16" s="15">
        <v>1</v>
      </c>
      <c r="B16" s="1" t="s">
        <v>58</v>
      </c>
      <c r="C16" s="1" t="s">
        <v>61</v>
      </c>
      <c r="D16" s="1" t="s">
        <v>65</v>
      </c>
      <c r="E16" s="2">
        <v>1</v>
      </c>
      <c r="F16" s="1" t="s">
        <v>70</v>
      </c>
      <c r="G16" s="15" t="s">
        <v>51</v>
      </c>
      <c r="H16" s="8">
        <f>+I16+J16+K16+L16</f>
        <v>2888.826</v>
      </c>
      <c r="I16" s="8">
        <v>550</v>
      </c>
      <c r="J16" s="8">
        <v>2308.826</v>
      </c>
      <c r="K16" s="8">
        <v>30</v>
      </c>
      <c r="L16" s="8"/>
      <c r="M16" s="9"/>
    </row>
    <row r="17" spans="1:13" ht="45" x14ac:dyDescent="0.25">
      <c r="A17" s="15">
        <v>2</v>
      </c>
      <c r="B17" s="1" t="s">
        <v>59</v>
      </c>
      <c r="C17" s="1" t="s">
        <v>62</v>
      </c>
      <c r="D17" s="1" t="s">
        <v>66</v>
      </c>
      <c r="E17" s="2">
        <v>3</v>
      </c>
      <c r="F17" s="1" t="s">
        <v>71</v>
      </c>
      <c r="G17" s="15" t="s">
        <v>51</v>
      </c>
      <c r="H17" s="8">
        <f t="shared" ref="H17:H19" si="0">+I17+J17+K17+L17</f>
        <v>2073.4269999999997</v>
      </c>
      <c r="I17" s="8">
        <v>800</v>
      </c>
      <c r="J17" s="8">
        <v>1183.4269999999999</v>
      </c>
      <c r="K17" s="8">
        <v>90</v>
      </c>
      <c r="L17" s="8"/>
      <c r="M17" s="9"/>
    </row>
    <row r="18" spans="1:13" ht="45" x14ac:dyDescent="0.25">
      <c r="A18" s="15">
        <v>3</v>
      </c>
      <c r="B18" s="1" t="s">
        <v>59</v>
      </c>
      <c r="C18" s="1" t="s">
        <v>63</v>
      </c>
      <c r="D18" s="1" t="s">
        <v>67</v>
      </c>
      <c r="E18" s="2">
        <v>2</v>
      </c>
      <c r="F18" s="1" t="s">
        <v>48</v>
      </c>
      <c r="G18" s="15" t="s">
        <v>51</v>
      </c>
      <c r="H18" s="8">
        <f t="shared" si="0"/>
        <v>1540</v>
      </c>
      <c r="I18" s="8">
        <v>1480</v>
      </c>
      <c r="J18" s="8">
        <v>0</v>
      </c>
      <c r="K18" s="8">
        <v>60</v>
      </c>
      <c r="L18" s="8"/>
      <c r="M18" s="9"/>
    </row>
    <row r="19" spans="1:13" ht="30" x14ac:dyDescent="0.25">
      <c r="A19" s="15">
        <v>4</v>
      </c>
      <c r="B19" s="1" t="s">
        <v>58</v>
      </c>
      <c r="C19" s="1" t="s">
        <v>62</v>
      </c>
      <c r="D19" s="1" t="s">
        <v>68</v>
      </c>
      <c r="E19" s="2">
        <v>1</v>
      </c>
      <c r="F19" s="1" t="s">
        <v>71</v>
      </c>
      <c r="G19" s="15" t="s">
        <v>50</v>
      </c>
      <c r="H19" s="8">
        <f t="shared" si="0"/>
        <v>1909.046</v>
      </c>
      <c r="I19" s="8">
        <v>490</v>
      </c>
      <c r="J19" s="8">
        <v>1389.046</v>
      </c>
      <c r="K19" s="8">
        <v>30</v>
      </c>
      <c r="L19" s="8"/>
      <c r="M19" s="9"/>
    </row>
    <row r="20" spans="1:13" x14ac:dyDescent="0.25">
      <c r="A20" s="28" t="s">
        <v>55</v>
      </c>
      <c r="B20" s="28"/>
      <c r="C20" s="28"/>
      <c r="D20" s="28"/>
      <c r="E20" s="28"/>
      <c r="F20" s="28"/>
      <c r="G20" s="28"/>
      <c r="H20" s="4">
        <f>+I20+J20+K20+L20</f>
        <v>8411.2989999999991</v>
      </c>
      <c r="I20" s="4">
        <f>SUM(I16:I19)</f>
        <v>3320</v>
      </c>
      <c r="J20" s="4">
        <f>SUM(J16:J19)</f>
        <v>4881.299</v>
      </c>
      <c r="K20" s="4">
        <f>SUM(K16:K19)</f>
        <v>210</v>
      </c>
      <c r="L20" s="4">
        <f>SUM(L16:L19)</f>
        <v>0</v>
      </c>
    </row>
    <row r="21" spans="1:13" x14ac:dyDescent="0.25">
      <c r="A21" s="29" t="s">
        <v>76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3" ht="45" x14ac:dyDescent="0.25">
      <c r="A22" s="15">
        <v>1</v>
      </c>
      <c r="B22" s="1" t="s">
        <v>59</v>
      </c>
      <c r="C22" s="1" t="s">
        <v>87</v>
      </c>
      <c r="D22" s="1" t="s">
        <v>89</v>
      </c>
      <c r="E22" s="2">
        <v>3</v>
      </c>
      <c r="F22" s="1" t="s">
        <v>48</v>
      </c>
      <c r="G22" s="15" t="s">
        <v>51</v>
      </c>
      <c r="H22" s="8">
        <f>+I22+J22+K22+L22</f>
        <v>2593.9409999999998</v>
      </c>
      <c r="I22" s="8">
        <v>1800</v>
      </c>
      <c r="J22" s="8">
        <v>733.94100000000003</v>
      </c>
      <c r="K22" s="8">
        <v>60</v>
      </c>
      <c r="L22" s="8"/>
      <c r="M22" s="9"/>
    </row>
    <row r="23" spans="1:13" ht="45" x14ac:dyDescent="0.25">
      <c r="A23" s="15">
        <v>2</v>
      </c>
      <c r="B23" s="1" t="s">
        <v>126</v>
      </c>
      <c r="C23" s="1" t="s">
        <v>88</v>
      </c>
      <c r="D23" s="1" t="s">
        <v>90</v>
      </c>
      <c r="E23" s="2">
        <v>3</v>
      </c>
      <c r="F23" s="1" t="s">
        <v>71</v>
      </c>
      <c r="G23" s="15" t="s">
        <v>50</v>
      </c>
      <c r="H23" s="8">
        <f t="shared" ref="H23" si="1">+I23+J23+K23+L23</f>
        <v>632.6</v>
      </c>
      <c r="I23" s="8">
        <v>350</v>
      </c>
      <c r="J23" s="8">
        <v>192.6</v>
      </c>
      <c r="K23" s="8">
        <v>90</v>
      </c>
      <c r="L23" s="8"/>
      <c r="M23" s="9"/>
    </row>
    <row r="24" spans="1:13" ht="30" x14ac:dyDescent="0.25">
      <c r="A24" s="15">
        <v>3</v>
      </c>
      <c r="B24" s="1" t="s">
        <v>58</v>
      </c>
      <c r="C24" s="1" t="s">
        <v>94</v>
      </c>
      <c r="D24" s="1" t="s">
        <v>95</v>
      </c>
      <c r="E24" s="2">
        <v>1</v>
      </c>
      <c r="F24" s="1" t="s">
        <v>48</v>
      </c>
      <c r="G24" s="15" t="s">
        <v>51</v>
      </c>
      <c r="H24" s="8">
        <f>+I24+J24+K24+L24</f>
        <v>33</v>
      </c>
      <c r="I24" s="8">
        <v>0</v>
      </c>
      <c r="J24" s="8">
        <v>0</v>
      </c>
      <c r="K24" s="8">
        <v>33</v>
      </c>
      <c r="L24" s="8"/>
      <c r="M24" s="9"/>
    </row>
    <row r="25" spans="1:13" ht="30" x14ac:dyDescent="0.25">
      <c r="A25" s="15">
        <v>4</v>
      </c>
      <c r="B25" s="1" t="s">
        <v>58</v>
      </c>
      <c r="C25" s="1" t="s">
        <v>94</v>
      </c>
      <c r="D25" s="1" t="s">
        <v>96</v>
      </c>
      <c r="E25" s="2">
        <v>2</v>
      </c>
      <c r="F25" s="1" t="s">
        <v>70</v>
      </c>
      <c r="G25" s="15" t="s">
        <v>51</v>
      </c>
      <c r="H25" s="8">
        <f t="shared" ref="H25" si="2">+I25+J25+K25+L25</f>
        <v>2368.5</v>
      </c>
      <c r="I25" s="8">
        <v>2302.5</v>
      </c>
      <c r="J25" s="8">
        <v>0</v>
      </c>
      <c r="K25" s="8">
        <v>66</v>
      </c>
      <c r="L25" s="8"/>
      <c r="M25" s="9"/>
    </row>
    <row r="26" spans="1:13" ht="30" x14ac:dyDescent="0.25">
      <c r="A26" s="15">
        <v>5</v>
      </c>
      <c r="B26" s="1" t="s">
        <v>58</v>
      </c>
      <c r="C26" s="1" t="s">
        <v>94</v>
      </c>
      <c r="D26" s="1" t="s">
        <v>97</v>
      </c>
      <c r="E26" s="2">
        <v>2</v>
      </c>
      <c r="F26" s="1" t="s">
        <v>48</v>
      </c>
      <c r="G26" s="15" t="s">
        <v>51</v>
      </c>
      <c r="H26" s="8">
        <f>+I26+J26+K26+L26</f>
        <v>2578.5</v>
      </c>
      <c r="I26" s="8">
        <v>2302.5</v>
      </c>
      <c r="J26" s="8">
        <v>210</v>
      </c>
      <c r="K26" s="8">
        <v>66</v>
      </c>
      <c r="L26" s="8"/>
      <c r="M26" s="9"/>
    </row>
    <row r="27" spans="1:13" ht="45" x14ac:dyDescent="0.25">
      <c r="A27" s="15">
        <v>6</v>
      </c>
      <c r="B27" s="1" t="s">
        <v>59</v>
      </c>
      <c r="C27" s="1" t="s">
        <v>98</v>
      </c>
      <c r="D27" s="1" t="s">
        <v>99</v>
      </c>
      <c r="E27" s="2">
        <v>1</v>
      </c>
      <c r="F27" s="1" t="s">
        <v>48</v>
      </c>
      <c r="G27" s="15" t="s">
        <v>51</v>
      </c>
      <c r="H27" s="8">
        <f>+I27+J27+K27+L27</f>
        <v>33</v>
      </c>
      <c r="I27" s="8">
        <v>0</v>
      </c>
      <c r="J27" s="8">
        <v>0</v>
      </c>
      <c r="K27" s="8">
        <v>33</v>
      </c>
      <c r="L27" s="8"/>
      <c r="M27" s="9"/>
    </row>
    <row r="28" spans="1:13" x14ac:dyDescent="0.25">
      <c r="A28" s="28" t="s">
        <v>78</v>
      </c>
      <c r="B28" s="28"/>
      <c r="C28" s="28"/>
      <c r="D28" s="28"/>
      <c r="E28" s="28"/>
      <c r="F28" s="28"/>
      <c r="G28" s="28"/>
      <c r="H28" s="4">
        <f>SUM(H22:H27)</f>
        <v>8239.5409999999993</v>
      </c>
      <c r="I28" s="4">
        <f>SUM(I22:I27)</f>
        <v>6755</v>
      </c>
      <c r="J28" s="4">
        <f>SUM(J22:J27)</f>
        <v>1136.5410000000002</v>
      </c>
      <c r="K28" s="4">
        <f>SUM(K22:K27)</f>
        <v>348</v>
      </c>
      <c r="L28" s="4">
        <f>SUM(L22:L23)</f>
        <v>0</v>
      </c>
      <c r="M28" s="9"/>
    </row>
    <row r="29" spans="1:13" x14ac:dyDescent="0.25">
      <c r="A29" s="29" t="s">
        <v>91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3" ht="45" x14ac:dyDescent="0.25">
      <c r="A30" s="15">
        <v>1</v>
      </c>
      <c r="B30" s="1" t="s">
        <v>59</v>
      </c>
      <c r="C30" s="1" t="s">
        <v>104</v>
      </c>
      <c r="D30" s="1" t="s">
        <v>123</v>
      </c>
      <c r="E30" s="15">
        <v>2</v>
      </c>
      <c r="F30" s="1" t="s">
        <v>70</v>
      </c>
      <c r="G30" s="14"/>
      <c r="H30" s="8">
        <f>+I30+J30+K30+L30</f>
        <v>480</v>
      </c>
      <c r="I30" s="8">
        <v>480</v>
      </c>
      <c r="J30" s="8"/>
      <c r="K30" s="8"/>
      <c r="L30" s="8"/>
    </row>
    <row r="31" spans="1:13" ht="30" x14ac:dyDescent="0.25">
      <c r="A31" s="15">
        <v>2</v>
      </c>
      <c r="B31" s="1" t="s">
        <v>58</v>
      </c>
      <c r="C31" s="1" t="s">
        <v>100</v>
      </c>
      <c r="D31" s="1" t="s">
        <v>101</v>
      </c>
      <c r="E31" s="2">
        <v>5</v>
      </c>
      <c r="F31" s="1" t="s">
        <v>70</v>
      </c>
      <c r="G31" s="15" t="s">
        <v>51</v>
      </c>
      <c r="H31" s="8">
        <f>+I31+J31+K31+L31</f>
        <v>1655</v>
      </c>
      <c r="I31" s="8">
        <v>1490</v>
      </c>
      <c r="J31" s="8"/>
      <c r="K31" s="8">
        <v>165</v>
      </c>
      <c r="L31" s="8"/>
      <c r="M31" s="9"/>
    </row>
    <row r="32" spans="1:13" ht="30" x14ac:dyDescent="0.25">
      <c r="A32" s="15">
        <v>3</v>
      </c>
      <c r="B32" s="1" t="s">
        <v>58</v>
      </c>
      <c r="C32" s="1" t="s">
        <v>98</v>
      </c>
      <c r="D32" s="1" t="s">
        <v>102</v>
      </c>
      <c r="E32" s="2">
        <v>3</v>
      </c>
      <c r="F32" s="1" t="s">
        <v>48</v>
      </c>
      <c r="G32" s="15" t="s">
        <v>51</v>
      </c>
      <c r="H32" s="8">
        <f t="shared" ref="H32" si="3">+I32+J32+K32+L32</f>
        <v>99</v>
      </c>
      <c r="I32" s="8">
        <v>0</v>
      </c>
      <c r="J32" s="8"/>
      <c r="K32" s="8">
        <v>99</v>
      </c>
      <c r="L32" s="8"/>
      <c r="M32" s="9"/>
    </row>
    <row r="33" spans="1:13" ht="45" x14ac:dyDescent="0.25">
      <c r="A33" s="15">
        <v>4</v>
      </c>
      <c r="B33" s="1" t="s">
        <v>59</v>
      </c>
      <c r="C33" s="1" t="s">
        <v>98</v>
      </c>
      <c r="D33" s="1" t="s">
        <v>103</v>
      </c>
      <c r="E33" s="2">
        <v>5</v>
      </c>
      <c r="F33" s="1" t="s">
        <v>48</v>
      </c>
      <c r="G33" s="15" t="s">
        <v>51</v>
      </c>
      <c r="H33" s="8">
        <f t="shared" ref="H33" si="4">+I33+J33+K33+L33</f>
        <v>1575</v>
      </c>
      <c r="I33" s="8">
        <v>1410</v>
      </c>
      <c r="J33" s="8"/>
      <c r="K33" s="8">
        <v>165</v>
      </c>
      <c r="L33" s="8"/>
      <c r="M33" s="9"/>
    </row>
    <row r="34" spans="1:13" ht="30" x14ac:dyDescent="0.25">
      <c r="A34" s="15">
        <v>5</v>
      </c>
      <c r="B34" s="1" t="s">
        <v>58</v>
      </c>
      <c r="C34" s="1" t="s">
        <v>104</v>
      </c>
      <c r="D34" s="1" t="s">
        <v>105</v>
      </c>
      <c r="E34" s="2">
        <v>1</v>
      </c>
      <c r="F34" s="1" t="s">
        <v>70</v>
      </c>
      <c r="G34" s="15" t="s">
        <v>50</v>
      </c>
      <c r="H34" s="8">
        <f>+I34+J34+K34+L34</f>
        <v>424.91300000000001</v>
      </c>
      <c r="I34" s="8">
        <v>0</v>
      </c>
      <c r="J34" s="8">
        <v>358.91300000000001</v>
      </c>
      <c r="K34" s="8">
        <v>66</v>
      </c>
      <c r="L34" s="8"/>
      <c r="M34" s="9"/>
    </row>
    <row r="35" spans="1:13" ht="45" x14ac:dyDescent="0.25">
      <c r="A35" s="15">
        <v>6</v>
      </c>
      <c r="B35" s="1" t="s">
        <v>59</v>
      </c>
      <c r="C35" s="1" t="s">
        <v>87</v>
      </c>
      <c r="D35" s="1" t="s">
        <v>106</v>
      </c>
      <c r="E35" s="2">
        <v>2</v>
      </c>
      <c r="F35" s="1" t="s">
        <v>48</v>
      </c>
      <c r="G35" s="15" t="s">
        <v>51</v>
      </c>
      <c r="H35" s="8">
        <f t="shared" ref="H35" si="5">+I35+J35+K35+L35</f>
        <v>1516</v>
      </c>
      <c r="I35" s="8">
        <v>980</v>
      </c>
      <c r="J35" s="8">
        <v>470</v>
      </c>
      <c r="K35" s="8">
        <v>66</v>
      </c>
      <c r="L35" s="8"/>
      <c r="M35" s="9"/>
    </row>
    <row r="36" spans="1:13" ht="45" x14ac:dyDescent="0.25">
      <c r="A36" s="15">
        <v>7</v>
      </c>
      <c r="B36" s="1" t="s">
        <v>86</v>
      </c>
      <c r="C36" s="1" t="s">
        <v>94</v>
      </c>
      <c r="D36" s="1" t="s">
        <v>107</v>
      </c>
      <c r="E36" s="2">
        <v>2</v>
      </c>
      <c r="F36" s="1" t="s">
        <v>70</v>
      </c>
      <c r="G36" s="15" t="s">
        <v>50</v>
      </c>
      <c r="H36" s="8">
        <f>+I36+J36+K36+L36</f>
        <v>2911.471</v>
      </c>
      <c r="I36" s="8">
        <v>2016</v>
      </c>
      <c r="J36" s="8">
        <v>829.471</v>
      </c>
      <c r="K36" s="8">
        <v>66</v>
      </c>
      <c r="L36" s="8"/>
      <c r="M36" s="9"/>
    </row>
    <row r="37" spans="1:13" ht="30" x14ac:dyDescent="0.25">
      <c r="A37" s="15">
        <v>8</v>
      </c>
      <c r="B37" s="1" t="s">
        <v>58</v>
      </c>
      <c r="C37" s="1" t="s">
        <v>94</v>
      </c>
      <c r="D37" s="1" t="s">
        <v>108</v>
      </c>
      <c r="E37" s="2">
        <v>2</v>
      </c>
      <c r="F37" s="1" t="s">
        <v>71</v>
      </c>
      <c r="G37" s="15" t="s">
        <v>50</v>
      </c>
      <c r="H37" s="8">
        <f>+I37+J37+K37+L37</f>
        <v>2472.64</v>
      </c>
      <c r="I37" s="8">
        <v>2202.64</v>
      </c>
      <c r="J37" s="8">
        <v>204</v>
      </c>
      <c r="K37" s="8">
        <v>66</v>
      </c>
      <c r="L37" s="8"/>
      <c r="M37" s="9"/>
    </row>
    <row r="38" spans="1:13" ht="30" x14ac:dyDescent="0.25">
      <c r="A38" s="15">
        <v>9</v>
      </c>
      <c r="B38" s="1" t="s">
        <v>58</v>
      </c>
      <c r="C38" s="1" t="s">
        <v>94</v>
      </c>
      <c r="D38" s="1" t="s">
        <v>109</v>
      </c>
      <c r="E38" s="2">
        <v>4</v>
      </c>
      <c r="F38" s="1" t="s">
        <v>48</v>
      </c>
      <c r="G38" s="15" t="s">
        <v>51</v>
      </c>
      <c r="H38" s="8">
        <f t="shared" ref="H38" si="6">+I38+J38+K38+L38</f>
        <v>4236.7359999999999</v>
      </c>
      <c r="I38" s="8">
        <v>3999.7359999999999</v>
      </c>
      <c r="J38" s="8">
        <v>105</v>
      </c>
      <c r="K38" s="8">
        <v>132</v>
      </c>
      <c r="L38" s="8"/>
      <c r="M38" s="9"/>
    </row>
    <row r="39" spans="1:13" ht="30" x14ac:dyDescent="0.25">
      <c r="A39" s="15">
        <v>10</v>
      </c>
      <c r="B39" s="1" t="s">
        <v>58</v>
      </c>
      <c r="C39" s="1" t="s">
        <v>62</v>
      </c>
      <c r="D39" s="1" t="s">
        <v>114</v>
      </c>
      <c r="E39" s="2">
        <v>2</v>
      </c>
      <c r="F39" s="1" t="s">
        <v>70</v>
      </c>
      <c r="G39" s="15" t="s">
        <v>51</v>
      </c>
      <c r="H39" s="8">
        <f>+I39+J39+K39+L39</f>
        <v>2093.3910000000001</v>
      </c>
      <c r="I39" s="8">
        <v>675</v>
      </c>
      <c r="J39" s="8">
        <v>1352.3910000000001</v>
      </c>
      <c r="K39" s="8">
        <v>66</v>
      </c>
      <c r="L39" s="8"/>
      <c r="M39" s="9"/>
    </row>
    <row r="40" spans="1:13" ht="45" x14ac:dyDescent="0.25">
      <c r="A40" s="15">
        <v>11</v>
      </c>
      <c r="B40" s="1" t="s">
        <v>86</v>
      </c>
      <c r="C40" s="1" t="s">
        <v>110</v>
      </c>
      <c r="D40" s="1" t="s">
        <v>115</v>
      </c>
      <c r="E40" s="2">
        <v>3</v>
      </c>
      <c r="F40" s="1" t="s">
        <v>71</v>
      </c>
      <c r="G40" s="15" t="s">
        <v>51</v>
      </c>
      <c r="H40" s="8">
        <f>+I40+J40+K40+L40</f>
        <v>887.19900000000007</v>
      </c>
      <c r="I40" s="8">
        <v>385</v>
      </c>
      <c r="J40" s="8">
        <v>403.19900000000001</v>
      </c>
      <c r="K40" s="8">
        <v>99</v>
      </c>
      <c r="L40" s="8"/>
      <c r="M40" s="9"/>
    </row>
    <row r="41" spans="1:13" x14ac:dyDescent="0.25">
      <c r="A41" s="28" t="s">
        <v>92</v>
      </c>
      <c r="B41" s="28"/>
      <c r="C41" s="28"/>
      <c r="D41" s="28"/>
      <c r="E41" s="28"/>
      <c r="F41" s="28"/>
      <c r="G41" s="28"/>
      <c r="H41" s="4">
        <f>SUM(H30:H40)</f>
        <v>18351.349999999999</v>
      </c>
      <c r="I41" s="4">
        <f t="shared" ref="I41:K41" si="7">SUM(I30:I40)</f>
        <v>13638.376</v>
      </c>
      <c r="J41" s="4">
        <f t="shared" si="7"/>
        <v>3722.9740000000002</v>
      </c>
      <c r="K41" s="4">
        <f t="shared" si="7"/>
        <v>990</v>
      </c>
      <c r="L41" s="4">
        <f>SUM(L31:L40)</f>
        <v>0</v>
      </c>
      <c r="M41" s="9"/>
    </row>
    <row r="42" spans="1:13" x14ac:dyDescent="0.25">
      <c r="A42" s="28" t="s">
        <v>93</v>
      </c>
      <c r="B42" s="28"/>
      <c r="C42" s="28"/>
      <c r="D42" s="28"/>
      <c r="E42" s="28"/>
      <c r="F42" s="28"/>
      <c r="G42" s="28"/>
      <c r="H42" s="4">
        <f>+H28+H20+H41</f>
        <v>35002.189999999995</v>
      </c>
      <c r="I42" s="4">
        <f t="shared" ref="I42:K42" si="8">+I28+I20+I41</f>
        <v>23713.376</v>
      </c>
      <c r="J42" s="4">
        <f t="shared" si="8"/>
        <v>9740.8140000000003</v>
      </c>
      <c r="K42" s="4">
        <f t="shared" si="8"/>
        <v>1548</v>
      </c>
      <c r="L42" s="4">
        <f>+L28+L20+L41</f>
        <v>0</v>
      </c>
      <c r="M42" s="9"/>
    </row>
    <row r="43" spans="1:13" x14ac:dyDescent="0.25">
      <c r="A43" s="19"/>
      <c r="B43" s="19"/>
      <c r="C43" s="19"/>
      <c r="D43" s="10"/>
      <c r="E43" s="19"/>
      <c r="F43" s="19"/>
      <c r="G43" s="19"/>
      <c r="H43" s="20"/>
      <c r="I43" s="10"/>
      <c r="J43" s="10"/>
      <c r="K43" s="10"/>
      <c r="L43" s="10"/>
      <c r="M43" s="9"/>
    </row>
    <row r="44" spans="1:13" ht="15.75" x14ac:dyDescent="0.25">
      <c r="A44" s="21" t="s">
        <v>10</v>
      </c>
    </row>
    <row r="45" spans="1:13" ht="50.25" customHeight="1" x14ac:dyDescent="0.25">
      <c r="A45" s="27" t="s">
        <v>124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13" ht="22.5" customHeight="1" x14ac:dyDescent="0.25">
      <c r="A46" s="27" t="s">
        <v>13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</row>
    <row r="47" spans="1:13" ht="19.5" customHeight="1" x14ac:dyDescent="0.25">
      <c r="A47" s="27" t="s">
        <v>14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1:13" ht="34.5" customHeight="1" x14ac:dyDescent="0.25">
      <c r="A48" s="27" t="s">
        <v>15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51" spans="1:14" ht="15" customHeight="1" x14ac:dyDescent="0.25">
      <c r="J51" s="22"/>
      <c r="K51" s="22"/>
      <c r="L51" s="34" t="s">
        <v>16</v>
      </c>
      <c r="M51" s="34"/>
      <c r="N51" s="34"/>
    </row>
    <row r="52" spans="1:14" ht="22.5" customHeight="1" x14ac:dyDescent="0.25">
      <c r="H52" s="16"/>
      <c r="J52" s="22"/>
      <c r="K52" s="22"/>
      <c r="L52" s="34"/>
      <c r="M52" s="34"/>
      <c r="N52" s="34"/>
    </row>
    <row r="53" spans="1:14" ht="21" customHeight="1" x14ac:dyDescent="0.25">
      <c r="J53" s="22"/>
      <c r="K53" s="22"/>
      <c r="L53" s="34"/>
      <c r="M53" s="34"/>
      <c r="N53" s="34"/>
    </row>
    <row r="56" spans="1:14" ht="19.5" customHeight="1" x14ac:dyDescent="0.25">
      <c r="A56" s="40" t="s">
        <v>0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</row>
    <row r="57" spans="1:14" ht="15.75" x14ac:dyDescent="0.25">
      <c r="A57" s="41" t="s">
        <v>1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1:14" ht="15.75" customHeight="1" x14ac:dyDescent="0.25"/>
    <row r="59" spans="1:14" x14ac:dyDescent="0.25">
      <c r="M59" s="43" t="s">
        <v>28</v>
      </c>
      <c r="N59" s="43"/>
    </row>
    <row r="60" spans="1:14" ht="51" customHeight="1" x14ac:dyDescent="0.25">
      <c r="A60" s="29" t="s">
        <v>3</v>
      </c>
      <c r="B60" s="29" t="s">
        <v>17</v>
      </c>
      <c r="C60" s="29" t="s">
        <v>21</v>
      </c>
      <c r="D60" s="35" t="s">
        <v>49</v>
      </c>
      <c r="E60" s="29" t="s">
        <v>5</v>
      </c>
      <c r="F60" s="29" t="s">
        <v>30</v>
      </c>
      <c r="G60" s="30" t="s">
        <v>22</v>
      </c>
      <c r="H60" s="30" t="s">
        <v>7</v>
      </c>
      <c r="I60" s="42" t="s">
        <v>11</v>
      </c>
      <c r="J60" s="42"/>
      <c r="K60" s="42"/>
      <c r="L60" s="42"/>
      <c r="M60" s="42"/>
      <c r="N60" s="42"/>
    </row>
    <row r="61" spans="1:14" ht="30" customHeight="1" x14ac:dyDescent="0.25">
      <c r="A61" s="29"/>
      <c r="B61" s="29"/>
      <c r="C61" s="29"/>
      <c r="D61" s="36"/>
      <c r="E61" s="29"/>
      <c r="F61" s="29"/>
      <c r="G61" s="30"/>
      <c r="H61" s="30"/>
      <c r="I61" s="42"/>
      <c r="J61" s="42"/>
      <c r="K61" s="42"/>
      <c r="L61" s="42"/>
      <c r="M61" s="42"/>
      <c r="N61" s="42"/>
    </row>
    <row r="62" spans="1:14" ht="48" x14ac:dyDescent="0.25">
      <c r="A62" s="29"/>
      <c r="B62" s="29"/>
      <c r="C62" s="29"/>
      <c r="D62" s="37"/>
      <c r="E62" s="29"/>
      <c r="F62" s="29"/>
      <c r="G62" s="30"/>
      <c r="H62" s="30"/>
      <c r="I62" s="11" t="s">
        <v>23</v>
      </c>
      <c r="J62" s="11" t="s">
        <v>31</v>
      </c>
      <c r="K62" s="11" t="s">
        <v>24</v>
      </c>
      <c r="L62" s="11" t="s">
        <v>25</v>
      </c>
      <c r="M62" s="11" t="s">
        <v>26</v>
      </c>
      <c r="N62" s="11" t="s">
        <v>27</v>
      </c>
    </row>
    <row r="63" spans="1:14" x14ac:dyDescent="0.25">
      <c r="A63" s="14">
        <v>1</v>
      </c>
      <c r="B63" s="14">
        <v>2</v>
      </c>
      <c r="C63" s="14">
        <v>3</v>
      </c>
      <c r="D63" s="14"/>
      <c r="E63" s="14">
        <v>4</v>
      </c>
      <c r="F63" s="14">
        <v>5</v>
      </c>
      <c r="G63" s="14">
        <v>6</v>
      </c>
      <c r="H63" s="14">
        <v>7</v>
      </c>
      <c r="I63" s="14">
        <v>8</v>
      </c>
      <c r="J63" s="14">
        <v>9</v>
      </c>
      <c r="K63" s="14">
        <v>10</v>
      </c>
      <c r="L63" s="14">
        <v>11</v>
      </c>
      <c r="M63" s="14">
        <v>12</v>
      </c>
      <c r="N63" s="14">
        <v>13</v>
      </c>
    </row>
    <row r="64" spans="1:14" x14ac:dyDescent="0.25">
      <c r="A64" s="29" t="s">
        <v>54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1:14" ht="60" x14ac:dyDescent="0.25">
      <c r="A65" s="14" t="s">
        <v>32</v>
      </c>
      <c r="B65" s="1" t="s">
        <v>60</v>
      </c>
      <c r="C65" s="1" t="s">
        <v>64</v>
      </c>
      <c r="D65" s="1" t="s">
        <v>69</v>
      </c>
      <c r="E65" s="2">
        <v>6</v>
      </c>
      <c r="F65" s="5" t="s">
        <v>70</v>
      </c>
      <c r="G65" s="1" t="s">
        <v>50</v>
      </c>
      <c r="H65" s="4">
        <f>+I65+J65+K65+L65+M65+N65</f>
        <v>25089.315000000002</v>
      </c>
      <c r="I65" s="7">
        <v>6789.5450000000001</v>
      </c>
      <c r="J65" s="7">
        <v>11807.904</v>
      </c>
      <c r="K65" s="7">
        <v>6491.866</v>
      </c>
      <c r="L65" s="15"/>
      <c r="M65" s="15"/>
      <c r="N65" s="15"/>
    </row>
    <row r="66" spans="1:14" ht="15" customHeight="1" x14ac:dyDescent="0.25">
      <c r="A66" s="31" t="s">
        <v>55</v>
      </c>
      <c r="B66" s="32"/>
      <c r="C66" s="32"/>
      <c r="D66" s="32"/>
      <c r="E66" s="32"/>
      <c r="F66" s="32"/>
      <c r="G66" s="33"/>
      <c r="H66" s="4">
        <f>SUM(H65)</f>
        <v>25089.315000000002</v>
      </c>
      <c r="I66" s="4">
        <f t="shared" ref="I66:K66" si="9">SUM(I65)</f>
        <v>6789.5450000000001</v>
      </c>
      <c r="J66" s="4">
        <f t="shared" si="9"/>
        <v>11807.904</v>
      </c>
      <c r="K66" s="4">
        <f t="shared" si="9"/>
        <v>6491.866</v>
      </c>
      <c r="L66" s="4">
        <f t="shared" ref="L66:N66" si="10">SUM(L65)</f>
        <v>0</v>
      </c>
      <c r="M66" s="4">
        <f t="shared" si="10"/>
        <v>0</v>
      </c>
      <c r="N66" s="4">
        <f t="shared" si="10"/>
        <v>0</v>
      </c>
    </row>
    <row r="67" spans="1:14" x14ac:dyDescent="0.25">
      <c r="A67" s="29" t="s">
        <v>76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1:14" ht="75" x14ac:dyDescent="0.25">
      <c r="A68" s="14" t="s">
        <v>32</v>
      </c>
      <c r="B68" s="1" t="s">
        <v>79</v>
      </c>
      <c r="C68" s="1" t="s">
        <v>81</v>
      </c>
      <c r="D68" s="1" t="s">
        <v>83</v>
      </c>
      <c r="E68" s="2">
        <v>4</v>
      </c>
      <c r="F68" s="5" t="s">
        <v>70</v>
      </c>
      <c r="G68" s="1" t="s">
        <v>50</v>
      </c>
      <c r="H68" s="4">
        <f>+I68+J68+K68+L68+M68+N68</f>
        <v>22098.22</v>
      </c>
      <c r="I68" s="7">
        <v>1838.652</v>
      </c>
      <c r="J68" s="7">
        <v>5768.9319999999998</v>
      </c>
      <c r="K68" s="7">
        <v>14490.636</v>
      </c>
      <c r="L68" s="15"/>
      <c r="M68" s="15"/>
      <c r="N68" s="15"/>
    </row>
    <row r="69" spans="1:14" ht="75" x14ac:dyDescent="0.25">
      <c r="A69" s="14" t="s">
        <v>116</v>
      </c>
      <c r="B69" s="1" t="s">
        <v>80</v>
      </c>
      <c r="C69" s="1" t="s">
        <v>82</v>
      </c>
      <c r="D69" s="1" t="s">
        <v>84</v>
      </c>
      <c r="E69" s="2">
        <v>5</v>
      </c>
      <c r="F69" s="5" t="s">
        <v>71</v>
      </c>
      <c r="G69" s="1" t="s">
        <v>50</v>
      </c>
      <c r="H69" s="4">
        <f>+I69+J69+K69+L69+M69+N69</f>
        <v>19977.004000000001</v>
      </c>
      <c r="I69" s="7">
        <v>2302.7869999999998</v>
      </c>
      <c r="J69" s="7">
        <v>5323.509</v>
      </c>
      <c r="K69" s="7">
        <v>12350.708000000001</v>
      </c>
      <c r="L69" s="15"/>
      <c r="M69" s="15"/>
      <c r="N69" s="15"/>
    </row>
    <row r="70" spans="1:14" ht="15" customHeight="1" x14ac:dyDescent="0.25">
      <c r="A70" s="31" t="s">
        <v>78</v>
      </c>
      <c r="B70" s="32"/>
      <c r="C70" s="32"/>
      <c r="D70" s="32"/>
      <c r="E70" s="32"/>
      <c r="F70" s="32"/>
      <c r="G70" s="33"/>
      <c r="H70" s="4">
        <f>SUM(H68:H69)</f>
        <v>42075.224000000002</v>
      </c>
      <c r="I70" s="4">
        <f t="shared" ref="I70:K70" si="11">SUM(I68:I69)</f>
        <v>4141.4390000000003</v>
      </c>
      <c r="J70" s="4">
        <f t="shared" si="11"/>
        <v>11092.440999999999</v>
      </c>
      <c r="K70" s="4">
        <f t="shared" si="11"/>
        <v>26841.344000000001</v>
      </c>
      <c r="L70" s="4">
        <f t="shared" ref="L70:N70" si="12">SUM(L68)</f>
        <v>0</v>
      </c>
      <c r="M70" s="4">
        <f t="shared" si="12"/>
        <v>0</v>
      </c>
      <c r="N70" s="4">
        <f t="shared" si="12"/>
        <v>0</v>
      </c>
    </row>
    <row r="71" spans="1:14" x14ac:dyDescent="0.25">
      <c r="A71" s="29" t="s">
        <v>91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</row>
    <row r="72" spans="1:14" ht="75" x14ac:dyDescent="0.25">
      <c r="A72" s="14" t="s">
        <v>32</v>
      </c>
      <c r="B72" s="1" t="s">
        <v>111</v>
      </c>
      <c r="C72" s="1" t="s">
        <v>112</v>
      </c>
      <c r="D72" s="1" t="s">
        <v>113</v>
      </c>
      <c r="E72" s="2">
        <v>6</v>
      </c>
      <c r="F72" s="5" t="s">
        <v>125</v>
      </c>
      <c r="G72" s="1" t="s">
        <v>50</v>
      </c>
      <c r="H72" s="4">
        <f>+I72+J72+K72+L72+M72+N72</f>
        <v>36079.384000000005</v>
      </c>
      <c r="I72" s="7">
        <v>7060.9290000000001</v>
      </c>
      <c r="J72" s="7">
        <v>0</v>
      </c>
      <c r="K72" s="7">
        <v>27802.101999999999</v>
      </c>
      <c r="L72" s="23">
        <v>0</v>
      </c>
      <c r="M72" s="15">
        <v>0</v>
      </c>
      <c r="N72" s="24">
        <v>1216.3530000000001</v>
      </c>
    </row>
    <row r="73" spans="1:14" ht="45" x14ac:dyDescent="0.25">
      <c r="A73" s="14" t="s">
        <v>116</v>
      </c>
      <c r="B73" s="1" t="s">
        <v>117</v>
      </c>
      <c r="C73" s="1" t="s">
        <v>81</v>
      </c>
      <c r="D73" s="1" t="s">
        <v>118</v>
      </c>
      <c r="E73" s="2">
        <v>3</v>
      </c>
      <c r="F73" s="5" t="s">
        <v>70</v>
      </c>
      <c r="G73" s="1" t="s">
        <v>50</v>
      </c>
      <c r="H73" s="4">
        <f>+I73+J73+K73+L73+M73+N73</f>
        <v>10447.994999999999</v>
      </c>
      <c r="I73" s="7">
        <v>1473.164</v>
      </c>
      <c r="J73" s="7">
        <v>4661.1180000000004</v>
      </c>
      <c r="K73" s="7">
        <v>4313.7129999999997</v>
      </c>
      <c r="L73" s="15"/>
      <c r="M73" s="15"/>
      <c r="N73" s="15"/>
    </row>
    <row r="74" spans="1:14" ht="15" customHeight="1" x14ac:dyDescent="0.25">
      <c r="A74" s="31" t="s">
        <v>92</v>
      </c>
      <c r="B74" s="32"/>
      <c r="C74" s="32"/>
      <c r="D74" s="32"/>
      <c r="E74" s="32"/>
      <c r="F74" s="32"/>
      <c r="G74" s="33"/>
      <c r="H74" s="4">
        <f t="shared" ref="H74:N74" si="13">SUM(H72:H73)</f>
        <v>46527.379000000001</v>
      </c>
      <c r="I74" s="4">
        <f t="shared" si="13"/>
        <v>8534.0930000000008</v>
      </c>
      <c r="J74" s="4">
        <f t="shared" si="13"/>
        <v>4661.1180000000004</v>
      </c>
      <c r="K74" s="4">
        <f t="shared" si="13"/>
        <v>32115.814999999999</v>
      </c>
      <c r="L74" s="4">
        <f t="shared" si="13"/>
        <v>0</v>
      </c>
      <c r="M74" s="4">
        <f t="shared" si="13"/>
        <v>0</v>
      </c>
      <c r="N74" s="4">
        <f t="shared" si="13"/>
        <v>1216.3530000000001</v>
      </c>
    </row>
    <row r="75" spans="1:14" x14ac:dyDescent="0.25">
      <c r="A75" s="28" t="s">
        <v>93</v>
      </c>
      <c r="B75" s="28"/>
      <c r="C75" s="28"/>
      <c r="D75" s="28"/>
      <c r="E75" s="28"/>
      <c r="F75" s="28"/>
      <c r="G75" s="28"/>
      <c r="H75" s="4">
        <f t="shared" ref="H75:N75" si="14">+H70+H66+H74</f>
        <v>113691.91800000001</v>
      </c>
      <c r="I75" s="4">
        <f t="shared" si="14"/>
        <v>19465.077000000001</v>
      </c>
      <c r="J75" s="4">
        <f t="shared" si="14"/>
        <v>27561.463000000003</v>
      </c>
      <c r="K75" s="4">
        <f t="shared" si="14"/>
        <v>65449.024999999994</v>
      </c>
      <c r="L75" s="4">
        <f t="shared" si="14"/>
        <v>0</v>
      </c>
      <c r="M75" s="4">
        <f t="shared" si="14"/>
        <v>0</v>
      </c>
      <c r="N75" s="4">
        <f t="shared" si="14"/>
        <v>1216.3530000000001</v>
      </c>
    </row>
    <row r="76" spans="1:14" x14ac:dyDescent="0.25">
      <c r="I76" s="16"/>
      <c r="J76" s="16"/>
      <c r="K76" s="16"/>
      <c r="L76" s="16"/>
      <c r="M76" s="16"/>
      <c r="N76" s="16"/>
    </row>
    <row r="77" spans="1:14" ht="15.75" x14ac:dyDescent="0.25">
      <c r="A77" s="21" t="s">
        <v>29</v>
      </c>
    </row>
    <row r="78" spans="1:14" ht="46.5" customHeight="1" x14ac:dyDescent="0.25">
      <c r="A78" s="53" t="s">
        <v>56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</row>
    <row r="79" spans="1:14" ht="33" customHeight="1" x14ac:dyDescent="0.25">
      <c r="A79" s="53" t="s">
        <v>33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</row>
    <row r="80" spans="1:14" ht="19.5" customHeight="1" x14ac:dyDescent="0.25">
      <c r="A80" s="53" t="s">
        <v>14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</row>
    <row r="81" spans="1:14" ht="33" customHeight="1" x14ac:dyDescent="0.25">
      <c r="A81" s="53" t="s">
        <v>34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</row>
    <row r="82" spans="1:14" ht="27.75" customHeight="1" x14ac:dyDescent="0.25">
      <c r="A82" s="53" t="s">
        <v>127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</row>
    <row r="83" spans="1:14" ht="24.75" customHeight="1" x14ac:dyDescent="0.2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</row>
    <row r="84" spans="1:14" x14ac:dyDescent="0.25">
      <c r="H84" s="16"/>
    </row>
    <row r="85" spans="1:14" x14ac:dyDescent="0.25">
      <c r="K85" s="34" t="s">
        <v>16</v>
      </c>
      <c r="L85" s="34"/>
      <c r="M85" s="34"/>
    </row>
    <row r="86" spans="1:14" x14ac:dyDescent="0.25">
      <c r="K86" s="34"/>
      <c r="L86" s="34"/>
      <c r="M86" s="34"/>
    </row>
    <row r="87" spans="1:14" x14ac:dyDescent="0.25">
      <c r="K87" s="34"/>
      <c r="L87" s="34"/>
      <c r="M87" s="34"/>
    </row>
    <row r="90" spans="1:14" ht="16.5" x14ac:dyDescent="0.25">
      <c r="A90" s="40" t="s">
        <v>35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25"/>
    </row>
    <row r="91" spans="1:14" ht="15.75" x14ac:dyDescent="0.25">
      <c r="A91" s="41" t="s">
        <v>1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26"/>
    </row>
    <row r="93" spans="1:14" x14ac:dyDescent="0.25">
      <c r="L93" s="43" t="s">
        <v>47</v>
      </c>
      <c r="M93" s="43"/>
    </row>
    <row r="94" spans="1:14" ht="20.25" customHeight="1" x14ac:dyDescent="0.25">
      <c r="A94" s="29" t="s">
        <v>3</v>
      </c>
      <c r="B94" s="35" t="s">
        <v>45</v>
      </c>
      <c r="C94" s="45" t="s">
        <v>46</v>
      </c>
      <c r="D94" s="46"/>
      <c r="E94" s="47"/>
      <c r="F94" s="29" t="s">
        <v>36</v>
      </c>
      <c r="G94" s="30" t="s">
        <v>37</v>
      </c>
      <c r="H94" s="30" t="s">
        <v>38</v>
      </c>
      <c r="I94" s="42" t="s">
        <v>11</v>
      </c>
      <c r="J94" s="42"/>
      <c r="K94" s="42"/>
      <c r="L94" s="42"/>
      <c r="M94" s="42"/>
    </row>
    <row r="95" spans="1:14" ht="23.25" customHeight="1" x14ac:dyDescent="0.25">
      <c r="A95" s="29"/>
      <c r="B95" s="36"/>
      <c r="C95" s="48"/>
      <c r="D95" s="49"/>
      <c r="E95" s="50"/>
      <c r="F95" s="29"/>
      <c r="G95" s="30"/>
      <c r="H95" s="30"/>
      <c r="I95" s="42"/>
      <c r="J95" s="42"/>
      <c r="K95" s="42"/>
      <c r="L95" s="42"/>
      <c r="M95" s="42"/>
    </row>
    <row r="96" spans="1:14" ht="43.5" customHeight="1" x14ac:dyDescent="0.25">
      <c r="A96" s="29"/>
      <c r="B96" s="37"/>
      <c r="C96" s="14" t="s">
        <v>39</v>
      </c>
      <c r="D96" s="51" t="s">
        <v>40</v>
      </c>
      <c r="E96" s="52"/>
      <c r="F96" s="29"/>
      <c r="G96" s="30"/>
      <c r="H96" s="30"/>
      <c r="I96" s="12" t="s">
        <v>44</v>
      </c>
      <c r="J96" s="12" t="s">
        <v>24</v>
      </c>
      <c r="K96" s="12" t="s">
        <v>41</v>
      </c>
      <c r="L96" s="12" t="s">
        <v>42</v>
      </c>
      <c r="M96" s="12" t="s">
        <v>43</v>
      </c>
    </row>
    <row r="97" spans="1:13" x14ac:dyDescent="0.25">
      <c r="A97" s="14">
        <v>1</v>
      </c>
      <c r="B97" s="14">
        <v>2</v>
      </c>
      <c r="C97" s="14">
        <v>3</v>
      </c>
      <c r="D97" s="51">
        <v>4</v>
      </c>
      <c r="E97" s="52"/>
      <c r="F97" s="14">
        <v>5</v>
      </c>
      <c r="G97" s="14">
        <v>6</v>
      </c>
      <c r="H97" s="12">
        <v>7</v>
      </c>
      <c r="I97" s="12">
        <v>8</v>
      </c>
      <c r="J97" s="12">
        <v>9</v>
      </c>
      <c r="K97" s="12">
        <v>10</v>
      </c>
      <c r="L97" s="12">
        <v>11</v>
      </c>
      <c r="M97" s="12">
        <v>12</v>
      </c>
    </row>
    <row r="98" spans="1:13" x14ac:dyDescent="0.25">
      <c r="A98" s="29" t="s">
        <v>54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</row>
    <row r="99" spans="1:13" ht="99.75" customHeight="1" x14ac:dyDescent="0.25">
      <c r="A99" s="14">
        <v>1</v>
      </c>
      <c r="B99" s="14" t="s">
        <v>73</v>
      </c>
      <c r="C99" s="14"/>
      <c r="D99" s="51" t="s">
        <v>74</v>
      </c>
      <c r="E99" s="52"/>
      <c r="F99" s="14" t="s">
        <v>72</v>
      </c>
      <c r="G99" s="14" t="s">
        <v>50</v>
      </c>
      <c r="H99" s="6">
        <f>+I99+J99+K99+L99+M99</f>
        <v>26869.599999999999</v>
      </c>
      <c r="I99" s="6">
        <v>0</v>
      </c>
      <c r="J99" s="6">
        <v>0</v>
      </c>
      <c r="K99" s="6">
        <v>8769.6</v>
      </c>
      <c r="L99" s="6">
        <v>6600</v>
      </c>
      <c r="M99" s="6">
        <v>11500</v>
      </c>
    </row>
    <row r="100" spans="1:13" x14ac:dyDescent="0.25">
      <c r="A100" s="28" t="s">
        <v>75</v>
      </c>
      <c r="B100" s="28"/>
      <c r="C100" s="28"/>
      <c r="D100" s="28"/>
      <c r="E100" s="28"/>
      <c r="F100" s="28"/>
      <c r="G100" s="28"/>
      <c r="H100" s="13">
        <f>SUM(H99:H99)</f>
        <v>26869.599999999999</v>
      </c>
      <c r="I100" s="13">
        <f>SUM(I99)</f>
        <v>0</v>
      </c>
      <c r="J100" s="13">
        <f>SUM(J99)</f>
        <v>0</v>
      </c>
      <c r="K100" s="13">
        <f>SUM(K99:K99)</f>
        <v>8769.6</v>
      </c>
      <c r="L100" s="13">
        <f>SUM(L99:L99)</f>
        <v>6600</v>
      </c>
      <c r="M100" s="13">
        <f>SUM(M99:M99)</f>
        <v>11500</v>
      </c>
    </row>
    <row r="101" spans="1:13" x14ac:dyDescent="0.25">
      <c r="A101" s="29" t="s">
        <v>76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</row>
    <row r="102" spans="1:13" x14ac:dyDescent="0.25">
      <c r="A102" s="14">
        <v>1</v>
      </c>
      <c r="B102" s="14"/>
      <c r="C102" s="14"/>
      <c r="D102" s="51"/>
      <c r="E102" s="52"/>
      <c r="F102" s="14"/>
      <c r="G102" s="14"/>
      <c r="H102" s="6"/>
      <c r="I102" s="6"/>
      <c r="J102" s="6"/>
      <c r="K102" s="6"/>
      <c r="L102" s="6"/>
      <c r="M102" s="6"/>
    </row>
    <row r="103" spans="1:13" x14ac:dyDescent="0.25">
      <c r="A103" s="28" t="s">
        <v>77</v>
      </c>
      <c r="B103" s="28"/>
      <c r="C103" s="28"/>
      <c r="D103" s="28"/>
      <c r="E103" s="28"/>
      <c r="F103" s="28"/>
      <c r="G103" s="28"/>
      <c r="H103" s="13">
        <f>SUM(H102:H102)</f>
        <v>0</v>
      </c>
      <c r="I103" s="13">
        <f>SUM(I102)</f>
        <v>0</v>
      </c>
      <c r="J103" s="13">
        <f>SUM(J102)</f>
        <v>0</v>
      </c>
      <c r="K103" s="13">
        <f>SUM(K102:K102)</f>
        <v>0</v>
      </c>
      <c r="L103" s="13">
        <f>SUM(L102:L102)</f>
        <v>0</v>
      </c>
      <c r="M103" s="13">
        <f>SUM(M102:M102)</f>
        <v>0</v>
      </c>
    </row>
    <row r="104" spans="1:13" x14ac:dyDescent="0.25">
      <c r="A104" s="29" t="s">
        <v>91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1:13" ht="99.75" customHeight="1" x14ac:dyDescent="0.25">
      <c r="A105" s="14">
        <v>1</v>
      </c>
      <c r="B105" s="14" t="s">
        <v>120</v>
      </c>
      <c r="C105" s="14" t="s">
        <v>121</v>
      </c>
      <c r="D105" s="51" t="s">
        <v>74</v>
      </c>
      <c r="E105" s="52"/>
      <c r="F105" s="14" t="s">
        <v>122</v>
      </c>
      <c r="G105" s="14" t="s">
        <v>50</v>
      </c>
      <c r="H105" s="6">
        <f>+I105+J105+K105+L105+M105</f>
        <v>209649.22899999999</v>
      </c>
      <c r="I105" s="6">
        <v>45183</v>
      </c>
      <c r="J105" s="6">
        <v>110466.22900000001</v>
      </c>
      <c r="K105" s="6"/>
      <c r="L105" s="6">
        <v>54000</v>
      </c>
      <c r="M105" s="6"/>
    </row>
    <row r="106" spans="1:13" x14ac:dyDescent="0.25">
      <c r="A106" s="28" t="s">
        <v>119</v>
      </c>
      <c r="B106" s="28"/>
      <c r="C106" s="28"/>
      <c r="D106" s="28"/>
      <c r="E106" s="28"/>
      <c r="F106" s="28"/>
      <c r="G106" s="28"/>
      <c r="H106" s="13">
        <f>SUM(H105:H105)</f>
        <v>209649.22899999999</v>
      </c>
      <c r="I106" s="13">
        <f t="shared" ref="I106:M106" si="15">SUM(I105:I105)</f>
        <v>45183</v>
      </c>
      <c r="J106" s="13">
        <f t="shared" si="15"/>
        <v>110466.22900000001</v>
      </c>
      <c r="K106" s="13">
        <f t="shared" si="15"/>
        <v>0</v>
      </c>
      <c r="L106" s="13">
        <f t="shared" si="15"/>
        <v>54000</v>
      </c>
      <c r="M106" s="13">
        <f t="shared" si="15"/>
        <v>0</v>
      </c>
    </row>
    <row r="107" spans="1:13" x14ac:dyDescent="0.25">
      <c r="A107" s="28" t="s">
        <v>85</v>
      </c>
      <c r="B107" s="28"/>
      <c r="C107" s="28"/>
      <c r="D107" s="28"/>
      <c r="E107" s="28"/>
      <c r="F107" s="28"/>
      <c r="G107" s="28"/>
      <c r="H107" s="4">
        <f>+H100+H103+H106</f>
        <v>236518.829</v>
      </c>
      <c r="I107" s="4">
        <f t="shared" ref="I107:M107" si="16">+I100+I103+I106</f>
        <v>45183</v>
      </c>
      <c r="J107" s="4">
        <f t="shared" si="16"/>
        <v>110466.22900000001</v>
      </c>
      <c r="K107" s="4">
        <f t="shared" si="16"/>
        <v>8769.6</v>
      </c>
      <c r="L107" s="4">
        <f t="shared" si="16"/>
        <v>60600</v>
      </c>
      <c r="M107" s="4">
        <f t="shared" si="16"/>
        <v>11500</v>
      </c>
    </row>
    <row r="109" spans="1:13" ht="15.75" x14ac:dyDescent="0.25">
      <c r="A109" s="21" t="s">
        <v>29</v>
      </c>
    </row>
    <row r="110" spans="1:13" ht="67.5" customHeight="1" x14ac:dyDescent="0.25">
      <c r="A110" s="53" t="s">
        <v>57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</row>
    <row r="111" spans="1:13" ht="39" customHeight="1" x14ac:dyDescent="0.25">
      <c r="A111" s="53" t="s">
        <v>52</v>
      </c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</row>
    <row r="112" spans="1:13" ht="48.75" customHeight="1" x14ac:dyDescent="0.25">
      <c r="A112" s="53" t="s">
        <v>53</v>
      </c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</row>
    <row r="113" spans="1:13" ht="15.75" x14ac:dyDescent="0.2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</row>
  </sheetData>
  <mergeCells count="80">
    <mergeCell ref="A107:G107"/>
    <mergeCell ref="A101:M101"/>
    <mergeCell ref="D102:E102"/>
    <mergeCell ref="A103:G103"/>
    <mergeCell ref="A91:M91"/>
    <mergeCell ref="D96:E96"/>
    <mergeCell ref="A104:M104"/>
    <mergeCell ref="D105:E105"/>
    <mergeCell ref="A106:G106"/>
    <mergeCell ref="A67:N67"/>
    <mergeCell ref="A70:G70"/>
    <mergeCell ref="A75:G75"/>
    <mergeCell ref="A78:N78"/>
    <mergeCell ref="A90:M90"/>
    <mergeCell ref="K85:M87"/>
    <mergeCell ref="A79:N79"/>
    <mergeCell ref="A71:N71"/>
    <mergeCell ref="A74:G74"/>
    <mergeCell ref="A80:N80"/>
    <mergeCell ref="A81:N81"/>
    <mergeCell ref="A82:N82"/>
    <mergeCell ref="A83:N83"/>
    <mergeCell ref="A113:M113"/>
    <mergeCell ref="L93:M93"/>
    <mergeCell ref="A98:M98"/>
    <mergeCell ref="A100:G100"/>
    <mergeCell ref="B94:B96"/>
    <mergeCell ref="C94:E95"/>
    <mergeCell ref="D97:E97"/>
    <mergeCell ref="D99:E99"/>
    <mergeCell ref="A94:A96"/>
    <mergeCell ref="F94:F96"/>
    <mergeCell ref="G94:G96"/>
    <mergeCell ref="H94:H96"/>
    <mergeCell ref="I94:M95"/>
    <mergeCell ref="A110:M110"/>
    <mergeCell ref="A111:M111"/>
    <mergeCell ref="A112:M112"/>
    <mergeCell ref="A64:N64"/>
    <mergeCell ref="F60:F62"/>
    <mergeCell ref="L51:N53"/>
    <mergeCell ref="M59:N59"/>
    <mergeCell ref="A56:N56"/>
    <mergeCell ref="A57:N57"/>
    <mergeCell ref="A60:A62"/>
    <mergeCell ref="B60:B62"/>
    <mergeCell ref="C60:C62"/>
    <mergeCell ref="E60:E62"/>
    <mergeCell ref="G60:G62"/>
    <mergeCell ref="H60:H62"/>
    <mergeCell ref="I60:N61"/>
    <mergeCell ref="A66:G66"/>
    <mergeCell ref="J2:L4"/>
    <mergeCell ref="B11:B13"/>
    <mergeCell ref="E11:E13"/>
    <mergeCell ref="J12:J13"/>
    <mergeCell ref="A46:L46"/>
    <mergeCell ref="A6:L6"/>
    <mergeCell ref="A7:K7"/>
    <mergeCell ref="K12:K13"/>
    <mergeCell ref="L12:L13"/>
    <mergeCell ref="A15:L15"/>
    <mergeCell ref="I11:L11"/>
    <mergeCell ref="I12:I13"/>
    <mergeCell ref="D11:D13"/>
    <mergeCell ref="H11:H13"/>
    <mergeCell ref="D60:D62"/>
    <mergeCell ref="A48:L48"/>
    <mergeCell ref="A45:L45"/>
    <mergeCell ref="A20:G20"/>
    <mergeCell ref="A11:A13"/>
    <mergeCell ref="C11:C13"/>
    <mergeCell ref="F11:F13"/>
    <mergeCell ref="G11:G13"/>
    <mergeCell ref="A47:L47"/>
    <mergeCell ref="A21:L21"/>
    <mergeCell ref="A28:G28"/>
    <mergeCell ref="A42:G42"/>
    <mergeCell ref="A29:L29"/>
    <mergeCell ref="A41:G41"/>
  </mergeCells>
  <pageMargins left="0.62" right="0.17" top="0.19" bottom="0.17" header="0.31496062992125984" footer="0.21"/>
  <pageSetup paperSize="9" scale="55" orientation="landscape" r:id="rId1"/>
  <rowBreaks count="2" manualBreakCount="2">
    <brk id="49" max="13" man="1"/>
    <brk id="8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Лист1!_Hlk109510007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2023-10-16T10:49:57Z</dcterms:modified>
</cp:coreProperties>
</file>